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Исполн. (доходы)" sheetId="1" r:id="rId1"/>
  </sheets>
  <definedNames>
    <definedName name="_xlnm._FilterDatabase" localSheetId="0" hidden="1">'Исполн. (доходы)'!$A$8:$E$96</definedName>
    <definedName name="_xlnm.Print_Titles" localSheetId="0">'Исполн. (доходы)'!$6:$8</definedName>
  </definedNames>
  <calcPr calcId="145621" iterate="1"/>
</workbook>
</file>

<file path=xl/calcChain.xml><?xml version="1.0" encoding="utf-8"?>
<calcChain xmlns="http://schemas.openxmlformats.org/spreadsheetml/2006/main">
  <c r="D16" i="1" l="1"/>
  <c r="E16" i="1"/>
  <c r="C16" i="1"/>
  <c r="D17" i="1"/>
  <c r="E17" i="1"/>
  <c r="C17" i="1"/>
  <c r="D25" i="1" l="1"/>
  <c r="E25" i="1"/>
  <c r="C25" i="1"/>
  <c r="E83" i="1" l="1"/>
  <c r="E95" i="1" s="1"/>
  <c r="D83" i="1"/>
  <c r="D95" i="1" s="1"/>
  <c r="C83" i="1"/>
  <c r="C95" i="1" s="1"/>
  <c r="E79" i="1"/>
  <c r="E81" i="1" s="1"/>
  <c r="D79" i="1"/>
  <c r="D81" i="1" s="1"/>
  <c r="C79" i="1"/>
  <c r="C81" i="1" s="1"/>
  <c r="E73" i="1"/>
  <c r="E77" i="1" s="1"/>
  <c r="D73" i="1"/>
  <c r="D77" i="1" s="1"/>
  <c r="C73" i="1"/>
  <c r="C77" i="1" s="1"/>
  <c r="E69" i="1"/>
  <c r="E71" i="1" s="1"/>
  <c r="D69" i="1"/>
  <c r="D71" i="1" s="1"/>
  <c r="C69" i="1"/>
  <c r="C71" i="1" s="1"/>
  <c r="E63" i="1"/>
  <c r="E67" i="1" s="1"/>
  <c r="D63" i="1"/>
  <c r="D67" i="1" s="1"/>
  <c r="C63" i="1"/>
  <c r="C67" i="1" s="1"/>
  <c r="E61" i="1"/>
  <c r="D61" i="1"/>
  <c r="C61" i="1"/>
  <c r="E53" i="1"/>
  <c r="D53" i="1"/>
  <c r="C53" i="1"/>
  <c r="E49" i="1"/>
  <c r="D49" i="1"/>
  <c r="C49" i="1"/>
  <c r="C58" i="1" s="1"/>
  <c r="E44" i="1"/>
  <c r="D44" i="1"/>
  <c r="C44" i="1"/>
  <c r="E33" i="1"/>
  <c r="D33" i="1"/>
  <c r="C33" i="1"/>
  <c r="E22" i="1"/>
  <c r="D22" i="1"/>
  <c r="C22" i="1"/>
  <c r="E12" i="1"/>
  <c r="D12" i="1"/>
  <c r="C12" i="1"/>
  <c r="E58" i="1" l="1"/>
  <c r="D41" i="1"/>
  <c r="E41" i="1"/>
  <c r="E96" i="1" s="1"/>
  <c r="D58" i="1"/>
  <c r="C41" i="1"/>
  <c r="C96" i="1" s="1"/>
  <c r="D96" i="1" l="1"/>
</calcChain>
</file>

<file path=xl/sharedStrings.xml><?xml version="1.0" encoding="utf-8"?>
<sst xmlns="http://schemas.openxmlformats.org/spreadsheetml/2006/main" count="165" uniqueCount="134">
  <si>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</si>
  <si>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</si>
  <si>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Администрация города Югорска</t>
  </si>
  <si>
    <t>Вид доходов</t>
  </si>
  <si>
    <t>ПРОЕКТ</t>
  </si>
  <si>
    <t>Департамент финансов администрации города Югорска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</si>
  <si>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</si>
  <si>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</si>
  <si>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</si>
  <si>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</si>
  <si>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</si>
  <si>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Департамент муниципальной собственности и градостроительства администрации города Югорска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</si>
  <si>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</si>
  <si>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</si>
  <si>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</si>
  <si>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</si>
  <si>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</si>
  <si>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</si>
  <si>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</si>
  <si>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</si>
  <si>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</si>
  <si>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</si>
  <si>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Федеральная налоговая служба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</si>
  <si>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</si>
  <si>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</si>
  <si>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</si>
  <si>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</si>
  <si>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</si>
  <si>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</si>
  <si>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</si>
  <si>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</si>
  <si>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</si>
  <si>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</si>
  <si>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</si>
  <si>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</si>
  <si>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образования администрации города Югорска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</si>
  <si>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</si>
  <si>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</si>
  <si>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</si>
  <si>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</si>
  <si>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Служба жилищного и строительного надзора Ханты-Мансийского автономного округа – Югры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</si>
  <si>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</si>
  <si>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Департамент жилищно-коммунального и строительного комплекса администрации города Югорска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</si>
  <si>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</si>
  <si>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</si>
  <si>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Департамент административного обеспечения Ханты-Мансийского автономного округа - Югры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</si>
  <si>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</si>
  <si>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</si>
  <si>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</si>
  <si>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</si>
  <si>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</si>
  <si>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</si>
  <si>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</si>
  <si>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</si>
  <si>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</si>
  <si>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ДОХОДЫ - ВСЕГО</t>
  </si>
  <si>
    <t>Итого</t>
  </si>
  <si>
    <t>Код вида доходов</t>
  </si>
  <si>
    <t>1 13 00000 00</t>
  </si>
  <si>
    <t>1 16 00000 00</t>
  </si>
  <si>
    <t>2 00 00000 00</t>
  </si>
  <si>
    <t>(тыс. рублей)</t>
  </si>
  <si>
    <t>2 02 00000 00</t>
  </si>
  <si>
    <t>2 02 10000 00</t>
  </si>
  <si>
    <t>2 02 20000 00</t>
  </si>
  <si>
    <t>2 02 30000 00</t>
  </si>
  <si>
    <t>2 02 40000 00</t>
  </si>
  <si>
    <t>1 08 07150 01</t>
  </si>
  <si>
    <t>1 11 00000 00</t>
  </si>
  <si>
    <t>1 11 05012 04</t>
  </si>
  <si>
    <t>1 11 05024 04</t>
  </si>
  <si>
    <t>1 11 05074 04</t>
  </si>
  <si>
    <t>1 11 05312 04</t>
  </si>
  <si>
    <t>1 11 09044 04</t>
  </si>
  <si>
    <t>1 14 00000 00</t>
  </si>
  <si>
    <t>1 14 01040 04</t>
  </si>
  <si>
    <t>1 14 02043 04</t>
  </si>
  <si>
    <t>1 14 06012 04</t>
  </si>
  <si>
    <t>1 17 00000 00</t>
  </si>
  <si>
    <t>1 01 02000 01</t>
  </si>
  <si>
    <t>1 03 02000 01</t>
  </si>
  <si>
    <t>1 03 02230 01</t>
  </si>
  <si>
    <t>1 03 02240 01</t>
  </si>
  <si>
    <t>1 03 02250 01</t>
  </si>
  <si>
    <t>1 03 02260 01</t>
  </si>
  <si>
    <t>1 05 00000 00</t>
  </si>
  <si>
    <t>1 05 01000 00</t>
  </si>
  <si>
    <t>1 05 03000 01</t>
  </si>
  <si>
    <t>1 05 04000 02</t>
  </si>
  <si>
    <t>1 06 00000 00</t>
  </si>
  <si>
    <t>1 06 01000 00</t>
  </si>
  <si>
    <t>1 06 04000 02</t>
  </si>
  <si>
    <t>1 06 06000 00</t>
  </si>
  <si>
    <t>1 08 03010 01</t>
  </si>
  <si>
    <t>1 16 01203 01</t>
  </si>
  <si>
    <t>1 16 02010 02</t>
  </si>
  <si>
    <t>1 16 02020 02</t>
  </si>
  <si>
    <t>1 16 01193 01</t>
  </si>
  <si>
    <t>1 16 07010 04</t>
  </si>
  <si>
    <t>1 16 10061 04</t>
  </si>
  <si>
    <t>1 16 11064 01</t>
  </si>
  <si>
    <t>1 16 01072 01</t>
  </si>
  <si>
    <t>1 16 01053 01</t>
  </si>
  <si>
    <t>1 16 01063 01</t>
  </si>
  <si>
    <t>1 16 01073 01</t>
  </si>
  <si>
    <t>1 16 01083 01</t>
  </si>
  <si>
    <t>1 16 01093 01</t>
  </si>
  <si>
    <t>1 16 01143 01</t>
  </si>
  <si>
    <t>1 16 01153 01</t>
  </si>
  <si>
    <t>1 16 01173 01</t>
  </si>
  <si>
    <t>1 16 01333 01</t>
  </si>
  <si>
    <t>Доходы от оказания платных услуг и компенсации затрат государства</t>
  </si>
  <si>
    <t>Штрафы, санкции, возмещение ущерба</t>
  </si>
  <si>
    <t>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</si>
  <si>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</si>
  <si>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</si>
  <si>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Налог на доходы физических лиц</t>
  </si>
  <si>
    <t>Налоги на совокупный доход</t>
  </si>
  <si>
    <t>Налоги на имущество</t>
  </si>
  <si>
    <t>2026 год</t>
  </si>
  <si>
    <t>2027 год</t>
  </si>
  <si>
    <t>Приложение 9.1 к пояснительной записке</t>
  </si>
  <si>
    <t>1</t>
  </si>
  <si>
    <t>Сведения о доходах  бюджета города Югорска по основным видам доходов 
на 2026 год и на плановый период 2027 и 2028 годов 
в разрезе главных администраторов доходов бюджета города Югорска</t>
  </si>
  <si>
    <t>2028 год</t>
  </si>
  <si>
    <t>1 11 09080 04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</si>
  <si>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</si>
  <si>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1 14 06024 04</t>
  </si>
  <si>
    <t>1 14 06312 04</t>
  </si>
  <si>
    <t>1 14 06324 04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</si>
  <si>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</si>
  <si>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</si>
  <si>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</si>
  <si>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Служба  по контролю и надзору в сфере охраны  окружающей среды, объектов животного мира и лесных отношений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</si>
</sst>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left" vertical="top" wrapText="1"/>
      <protection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/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left" vertical="top" wrapText="1"/>
      <protection hidden="1"/>
    </xf>
    <xf numFmtId="49" fontId="1" fillId="0" borderId="2" xfId="0" applyNumberFormat="1" applyFont="1" applyFill="1" applyBorder="1" applyAlignment="1" applyProtection="1">
      <alignment horizontal="center" vertical="top" wrapText="1"/>
      <protection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hidden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164" fontId="1" fillId="0" borderId="6" xfId="0" applyNumberFormat="1" applyFont="1" applyFill="1" applyBorder="1" applyAlignment="1" applyProtection="1">
      <alignment vertical="top" wrapText="1"/>
      <protection hidden="1"/>
    </xf>
    <xf numFmtId="164" fontId="1" fillId="0" borderId="3" xfId="0" applyNumberFormat="1" applyFont="1" applyFill="1" applyBorder="1" applyAlignment="1" applyProtection="1">
      <alignment vertical="top" wrapText="1"/>
      <protection hidden="1"/>
    </xf>
    <xf numFmtId="49" fontId="2" fillId="0" borderId="3" xfId="0" applyNumberFormat="1" applyFont="1" applyFill="1" applyBorder="1" applyAlignment="1" applyProtection="1">
      <alignment horizontal="center" vertical="top"/>
      <protection hidden="1"/>
    </xf>
    <xf numFmtId="0" fontId="2" fillId="0" borderId="7" xfId="0" applyNumberFormat="1" applyFont="1" applyFill="1" applyBorder="1" applyAlignment="1" applyProtection="1">
      <alignment vertical="top"/>
      <protection hidden="1"/>
    </xf>
    <xf numFmtId="164" fontId="2" fillId="0" borderId="3" xfId="0" applyNumberFormat="1" applyFont="1" applyFill="1" applyBorder="1" applyAlignment="1" applyProtection="1">
      <alignment vertical="top"/>
      <protection hidden="1"/>
    </xf>
    <xf numFmtId="0" fontId="2" fillId="0" borderId="3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6"/>
  <sheetViews>
    <sheetView showGridLines="0" tabSelected="1" zoomScale="110" zoomScaleNormal="110" workbookViewId="0">
      <selection activeCell="B8" sqref="A8:E96"/>
    </sheetView>
  </sheetViews>
  <sheetFormatPr defaultColWidth="9.109375" defaultRowHeight="15.6" x14ac:dyDescent="0.3"/>
  <cols>
    <col min="1" max="1" width="16.44140625" style="13" customWidth="1"/>
    <col min="2" max="2" width="62" style="1" customWidth="1"/>
    <col min="3" max="5" width="18.109375" style="1" bestFit="1" customWidth="1"/>
    <col min="6" max="225" width="9.109375" style="1" customWidth="1"/>
    <col min="226" max="16384" width="9.109375" style="1"/>
  </cols>
  <sheetData>
    <row r="1" spans="1:5" x14ac:dyDescent="0.3">
      <c r="A1" s="9"/>
      <c r="B1" s="2"/>
      <c r="C1" s="23" t="s">
        <v>121</v>
      </c>
      <c r="D1" s="23"/>
      <c r="E1" s="23"/>
    </row>
    <row r="2" spans="1:5" x14ac:dyDescent="0.3">
      <c r="A2" s="9"/>
      <c r="B2" s="4"/>
      <c r="C2" s="4"/>
      <c r="D2" s="4"/>
      <c r="E2" s="4"/>
    </row>
    <row r="3" spans="1:5" ht="57" customHeight="1" x14ac:dyDescent="0.3">
      <c r="A3" s="22" t="s">
        <v>123</v>
      </c>
      <c r="B3" s="22"/>
      <c r="C3" s="22"/>
      <c r="D3" s="22"/>
      <c r="E3" s="22"/>
    </row>
    <row r="4" spans="1:5" x14ac:dyDescent="0.3">
      <c r="A4" s="9"/>
      <c r="B4" s="4"/>
      <c r="C4" s="3"/>
      <c r="D4" s="3"/>
      <c r="E4" s="3"/>
    </row>
    <row r="5" spans="1:5" x14ac:dyDescent="0.3">
      <c r="A5" s="9"/>
      <c r="B5" s="3"/>
      <c r="C5" s="3"/>
      <c r="D5" s="3"/>
      <c r="E5" s="3" t="s">
        <v>61</v>
      </c>
    </row>
    <row r="6" spans="1:5" s="14" customFormat="1" x14ac:dyDescent="0.25">
      <c r="A6" s="26" t="s">
        <v>57</v>
      </c>
      <c r="B6" s="24" t="s">
        <v>3</v>
      </c>
      <c r="C6" s="28" t="s">
        <v>4</v>
      </c>
      <c r="D6" s="29"/>
      <c r="E6" s="30"/>
    </row>
    <row r="7" spans="1:5" s="14" customFormat="1" x14ac:dyDescent="0.25">
      <c r="A7" s="27"/>
      <c r="B7" s="25"/>
      <c r="C7" s="15" t="s">
        <v>119</v>
      </c>
      <c r="D7" s="15" t="s">
        <v>120</v>
      </c>
      <c r="E7" s="15" t="s">
        <v>124</v>
      </c>
    </row>
    <row r="8" spans="1:5" x14ac:dyDescent="0.3">
      <c r="A8" s="12" t="s">
        <v>122</v>
      </c>
      <c r="B8" s="6">
        <v>2</v>
      </c>
      <c r="C8" s="8">
        <v>3</v>
      </c>
      <c r="D8" s="8">
        <v>4</v>
      </c>
      <c r="E8" s="8">
        <v>5</v>
      </c>
    </row>
    <row r="9" spans="1:5" x14ac:dyDescent="0.3">
      <c r="A9" s="31" t="s">
        <v>2</v>
      </c>
      <c r="B9" s="34"/>
      <c r="C9" s="32"/>
      <c r="D9" s="32"/>
      <c r="E9" s="33"/>
    </row>
    <row r="10" spans="1:5" ht="31.5" customHeight="1" x14ac:dyDescent="0.3">
      <c r="A10" s="11" t="s">
        <v>58</v>
      </c>
      <c r="B10" s="35" t="s">
        <v>111</v>
      </c>
      <c r="C10" s="16">
        <v>7.9</v>
      </c>
      <c r="D10" s="17">
        <v>10.3</v>
      </c>
      <c r="E10" s="17">
        <v>13.5</v>
      </c>
    </row>
    <row r="11" spans="1:5" x14ac:dyDescent="0.3">
      <c r="A11" s="11" t="s">
        <v>59</v>
      </c>
      <c r="B11" s="35" t="s">
        <v>112</v>
      </c>
      <c r="C11" s="16">
        <v>11</v>
      </c>
      <c r="D11" s="17">
        <v>10.5</v>
      </c>
      <c r="E11" s="17">
        <v>13.5</v>
      </c>
    </row>
    <row r="12" spans="1:5" s="7" customFormat="1" x14ac:dyDescent="0.3">
      <c r="A12" s="18"/>
      <c r="B12" s="19" t="s">
        <v>56</v>
      </c>
      <c r="C12" s="20">
        <f>C10+C11</f>
        <v>18.899999999999999</v>
      </c>
      <c r="D12" s="20">
        <f t="shared" ref="D12:E12" si="0">D10+D11</f>
        <v>20.8</v>
      </c>
      <c r="E12" s="20">
        <f t="shared" si="0"/>
        <v>27</v>
      </c>
    </row>
    <row r="13" spans="1:5" x14ac:dyDescent="0.3">
      <c r="A13" s="36" t="s">
        <v>5</v>
      </c>
      <c r="B13" s="37"/>
      <c r="C13" s="37"/>
      <c r="D13" s="37"/>
      <c r="E13" s="38"/>
    </row>
    <row r="14" spans="1:5" ht="29.25" customHeight="1" x14ac:dyDescent="0.3">
      <c r="A14" s="11" t="s">
        <v>58</v>
      </c>
      <c r="B14" s="35" t="s">
        <v>111</v>
      </c>
      <c r="C14" s="16">
        <v>1.9</v>
      </c>
      <c r="D14" s="17">
        <v>1.9</v>
      </c>
      <c r="E14" s="17">
        <v>1.9</v>
      </c>
    </row>
    <row r="15" spans="1:5" x14ac:dyDescent="0.3">
      <c r="A15" s="11" t="s">
        <v>59</v>
      </c>
      <c r="B15" s="35" t="s">
        <v>112</v>
      </c>
      <c r="C15" s="16">
        <v>1.6</v>
      </c>
      <c r="D15" s="17">
        <v>1.6</v>
      </c>
      <c r="E15" s="17">
        <v>1.6</v>
      </c>
    </row>
    <row r="16" spans="1:5" x14ac:dyDescent="0.3">
      <c r="A16" s="11" t="s">
        <v>60</v>
      </c>
      <c r="B16" s="35" t="s">
        <v>113</v>
      </c>
      <c r="C16" s="16">
        <f>SUM(C17)</f>
        <v>3351483.5999999996</v>
      </c>
      <c r="D16" s="16">
        <f t="shared" ref="D16:E16" si="1">SUM(D17)</f>
        <v>2744393.5999999996</v>
      </c>
      <c r="E16" s="16">
        <f t="shared" si="1"/>
        <v>3074356.5000000005</v>
      </c>
    </row>
    <row r="17" spans="1:5" ht="30" customHeight="1" x14ac:dyDescent="0.3">
      <c r="A17" s="12" t="s">
        <v>62</v>
      </c>
      <c r="B17" s="10" t="s">
        <v>6</v>
      </c>
      <c r="C17" s="17">
        <f>SUM(C18:C21)</f>
        <v>3351483.5999999996</v>
      </c>
      <c r="D17" s="17">
        <f t="shared" ref="D17:E17" si="2">SUM(D18:D21)</f>
        <v>2744393.5999999996</v>
      </c>
      <c r="E17" s="17">
        <f t="shared" si="2"/>
        <v>3074356.5000000005</v>
      </c>
    </row>
    <row r="18" spans="1:5" ht="29.25" customHeight="1" x14ac:dyDescent="0.3">
      <c r="A18" s="12" t="s">
        <v>63</v>
      </c>
      <c r="B18" s="5" t="s">
        <v>7</v>
      </c>
      <c r="C18" s="17">
        <v>175679.5</v>
      </c>
      <c r="D18" s="17">
        <v>0</v>
      </c>
      <c r="E18" s="17">
        <v>0</v>
      </c>
    </row>
    <row r="19" spans="1:5" ht="37.5" customHeight="1" x14ac:dyDescent="0.3">
      <c r="A19" s="12" t="s">
        <v>64</v>
      </c>
      <c r="B19" s="5" t="s">
        <v>8</v>
      </c>
      <c r="C19" s="17">
        <v>1176298</v>
      </c>
      <c r="D19" s="17">
        <v>751594.6</v>
      </c>
      <c r="E19" s="17">
        <v>1077419.6000000001</v>
      </c>
    </row>
    <row r="20" spans="1:5" ht="39" customHeight="1" x14ac:dyDescent="0.3">
      <c r="A20" s="12" t="s">
        <v>65</v>
      </c>
      <c r="B20" s="5" t="s">
        <v>9</v>
      </c>
      <c r="C20" s="17">
        <v>1932537.8</v>
      </c>
      <c r="D20" s="17">
        <v>1925366.2</v>
      </c>
      <c r="E20" s="17">
        <v>1930036.8</v>
      </c>
    </row>
    <row r="21" spans="1:5" x14ac:dyDescent="0.3">
      <c r="A21" s="12" t="s">
        <v>66</v>
      </c>
      <c r="B21" s="5" t="s">
        <v>10</v>
      </c>
      <c r="C21" s="17">
        <v>66968.3</v>
      </c>
      <c r="D21" s="17">
        <v>67432.800000000003</v>
      </c>
      <c r="E21" s="17">
        <v>66900.100000000006</v>
      </c>
    </row>
    <row r="22" spans="1:5" s="7" customFormat="1" x14ac:dyDescent="0.3">
      <c r="A22" s="18"/>
      <c r="B22" s="21" t="s">
        <v>56</v>
      </c>
      <c r="C22" s="20">
        <f>C14+C15+C16</f>
        <v>3351487.0999999996</v>
      </c>
      <c r="D22" s="20">
        <f t="shared" ref="D22:E22" si="3">D14+D15+D16</f>
        <v>2744397.0999999996</v>
      </c>
      <c r="E22" s="20">
        <f t="shared" si="3"/>
        <v>3074360.0000000005</v>
      </c>
    </row>
    <row r="23" spans="1:5" x14ac:dyDescent="0.3">
      <c r="A23" s="31" t="s">
        <v>11</v>
      </c>
      <c r="B23" s="32"/>
      <c r="C23" s="32"/>
      <c r="D23" s="32"/>
      <c r="E23" s="33"/>
    </row>
    <row r="24" spans="1:5" ht="31.2" x14ac:dyDescent="0.3">
      <c r="A24" s="12" t="s">
        <v>67</v>
      </c>
      <c r="B24" s="5" t="s">
        <v>12</v>
      </c>
      <c r="C24" s="17">
        <v>10</v>
      </c>
      <c r="D24" s="17">
        <v>10</v>
      </c>
      <c r="E24" s="17">
        <v>10</v>
      </c>
    </row>
    <row r="25" spans="1:5" ht="31.2" x14ac:dyDescent="0.3">
      <c r="A25" s="12" t="s">
        <v>68</v>
      </c>
      <c r="B25" s="5" t="s">
        <v>114</v>
      </c>
      <c r="C25" s="17">
        <f>C26+C27+C28+C29+C30+C31</f>
        <v>75647.400000000009</v>
      </c>
      <c r="D25" s="17">
        <f t="shared" ref="D25:E25" si="4">D26+D27+D28+D29+D30+D31</f>
        <v>72790.799999999988</v>
      </c>
      <c r="E25" s="17">
        <f t="shared" si="4"/>
        <v>67681.099999999991</v>
      </c>
    </row>
    <row r="26" spans="1:5" ht="77.25" customHeight="1" x14ac:dyDescent="0.3">
      <c r="A26" s="12" t="s">
        <v>69</v>
      </c>
      <c r="B26" s="5" t="s">
        <v>13</v>
      </c>
      <c r="C26" s="17">
        <v>51355.199999999997</v>
      </c>
      <c r="D26" s="17">
        <v>48629.7</v>
      </c>
      <c r="E26" s="17">
        <v>45193.9</v>
      </c>
    </row>
    <row r="27" spans="1:5" ht="78" x14ac:dyDescent="0.3">
      <c r="A27" s="12" t="s">
        <v>70</v>
      </c>
      <c r="B27" s="5" t="s">
        <v>14</v>
      </c>
      <c r="C27" s="17">
        <v>2337.4</v>
      </c>
      <c r="D27" s="17">
        <v>2297.5</v>
      </c>
      <c r="E27" s="17">
        <v>2224.1999999999998</v>
      </c>
    </row>
    <row r="28" spans="1:5" ht="31.2" x14ac:dyDescent="0.3">
      <c r="A28" s="12" t="s">
        <v>71</v>
      </c>
      <c r="B28" s="5" t="s">
        <v>15</v>
      </c>
      <c r="C28" s="17">
        <v>8123.4</v>
      </c>
      <c r="D28" s="17">
        <v>8123.5</v>
      </c>
      <c r="E28" s="17">
        <v>7185.2</v>
      </c>
    </row>
    <row r="29" spans="1:5" ht="124.8" x14ac:dyDescent="0.3">
      <c r="A29" s="12" t="s">
        <v>72</v>
      </c>
      <c r="B29" s="5" t="s">
        <v>16</v>
      </c>
      <c r="C29" s="17">
        <v>0.8</v>
      </c>
      <c r="D29" s="17">
        <v>0</v>
      </c>
      <c r="E29" s="17">
        <v>0</v>
      </c>
    </row>
    <row r="30" spans="1:5" ht="78" x14ac:dyDescent="0.3">
      <c r="A30" s="12" t="s">
        <v>73</v>
      </c>
      <c r="B30" s="5" t="s">
        <v>17</v>
      </c>
      <c r="C30" s="17">
        <v>13385</v>
      </c>
      <c r="D30" s="17">
        <v>13367.2</v>
      </c>
      <c r="E30" s="17">
        <v>12842.9</v>
      </c>
    </row>
    <row r="31" spans="1:5" ht="109.2" x14ac:dyDescent="0.3">
      <c r="A31" s="12" t="s">
        <v>125</v>
      </c>
      <c r="B31" s="5" t="s">
        <v>126</v>
      </c>
      <c r="C31" s="16">
        <v>445.6</v>
      </c>
      <c r="D31" s="17">
        <v>372.9</v>
      </c>
      <c r="E31" s="17">
        <v>234.9</v>
      </c>
    </row>
    <row r="32" spans="1:5" ht="31.2" x14ac:dyDescent="0.3">
      <c r="A32" s="11" t="s">
        <v>58</v>
      </c>
      <c r="B32" s="35" t="s">
        <v>111</v>
      </c>
      <c r="C32" s="16">
        <v>31</v>
      </c>
      <c r="D32" s="17">
        <v>31</v>
      </c>
      <c r="E32" s="17">
        <v>31</v>
      </c>
    </row>
    <row r="33" spans="1:5" x14ac:dyDescent="0.3">
      <c r="A33" s="11" t="s">
        <v>74</v>
      </c>
      <c r="B33" s="35" t="s">
        <v>115</v>
      </c>
      <c r="C33" s="16">
        <f>C34+C35+C36+C37+C38+C39</f>
        <v>102840.50000000001</v>
      </c>
      <c r="D33" s="16">
        <f t="shared" ref="D33:E33" si="5">D34+D35+D36+D37+D38+D39</f>
        <v>100543.5</v>
      </c>
      <c r="E33" s="16">
        <f t="shared" si="5"/>
        <v>96557</v>
      </c>
    </row>
    <row r="34" spans="1:5" ht="31.2" x14ac:dyDescent="0.3">
      <c r="A34" s="12" t="s">
        <v>75</v>
      </c>
      <c r="B34" s="10" t="s">
        <v>18</v>
      </c>
      <c r="C34" s="17">
        <v>101676.1</v>
      </c>
      <c r="D34" s="17">
        <v>99248.2</v>
      </c>
      <c r="E34" s="17">
        <v>95321.4</v>
      </c>
    </row>
    <row r="35" spans="1:5" ht="93.6" x14ac:dyDescent="0.3">
      <c r="A35" s="12" t="s">
        <v>76</v>
      </c>
      <c r="B35" s="5" t="s">
        <v>19</v>
      </c>
      <c r="C35" s="17">
        <v>0</v>
      </c>
      <c r="D35" s="17">
        <v>0</v>
      </c>
      <c r="E35" s="17">
        <v>0</v>
      </c>
    </row>
    <row r="36" spans="1:5" ht="46.8" x14ac:dyDescent="0.3">
      <c r="A36" s="12" t="s">
        <v>77</v>
      </c>
      <c r="B36" s="5" t="s">
        <v>20</v>
      </c>
      <c r="C36" s="17">
        <v>704.8</v>
      </c>
      <c r="D36" s="17">
        <v>816</v>
      </c>
      <c r="E36" s="17">
        <v>729.2</v>
      </c>
    </row>
    <row r="37" spans="1:5" ht="62.4" x14ac:dyDescent="0.3">
      <c r="A37" s="12" t="s">
        <v>127</v>
      </c>
      <c r="B37" s="5" t="s">
        <v>130</v>
      </c>
      <c r="C37" s="17">
        <v>197</v>
      </c>
      <c r="D37" s="17">
        <v>160.9</v>
      </c>
      <c r="E37" s="17">
        <v>147</v>
      </c>
    </row>
    <row r="38" spans="1:5" ht="93.6" x14ac:dyDescent="0.3">
      <c r="A38" s="12" t="s">
        <v>128</v>
      </c>
      <c r="B38" s="5" t="s">
        <v>131</v>
      </c>
      <c r="C38" s="17">
        <v>190.8</v>
      </c>
      <c r="D38" s="17">
        <v>222.6</v>
      </c>
      <c r="E38" s="17">
        <v>256.60000000000002</v>
      </c>
    </row>
    <row r="39" spans="1:5" ht="62.4" x14ac:dyDescent="0.3">
      <c r="A39" s="12" t="s">
        <v>129</v>
      </c>
      <c r="B39" s="5" t="s">
        <v>132</v>
      </c>
      <c r="C39" s="17">
        <v>71.8</v>
      </c>
      <c r="D39" s="17">
        <v>95.8</v>
      </c>
      <c r="E39" s="17">
        <v>102.8</v>
      </c>
    </row>
    <row r="40" spans="1:5" x14ac:dyDescent="0.3">
      <c r="A40" s="12" t="s">
        <v>78</v>
      </c>
      <c r="B40" s="5" t="s">
        <v>21</v>
      </c>
      <c r="C40" s="17">
        <v>0</v>
      </c>
      <c r="D40" s="17">
        <v>0</v>
      </c>
      <c r="E40" s="17">
        <v>0</v>
      </c>
    </row>
    <row r="41" spans="1:5" s="7" customFormat="1" x14ac:dyDescent="0.3">
      <c r="A41" s="18"/>
      <c r="B41" s="21" t="s">
        <v>56</v>
      </c>
      <c r="C41" s="20">
        <f>C40+C33+C32+C25+C24</f>
        <v>178528.90000000002</v>
      </c>
      <c r="D41" s="20">
        <f>D40+D33+D32+D25+D24</f>
        <v>173375.3</v>
      </c>
      <c r="E41" s="20">
        <f>E40+E33+E32+E25+E24</f>
        <v>164279.09999999998</v>
      </c>
    </row>
    <row r="42" spans="1:5" x14ac:dyDescent="0.3">
      <c r="A42" s="31" t="s">
        <v>22</v>
      </c>
      <c r="B42" s="32"/>
      <c r="C42" s="32"/>
      <c r="D42" s="32"/>
      <c r="E42" s="33"/>
    </row>
    <row r="43" spans="1:5" x14ac:dyDescent="0.3">
      <c r="A43" s="12" t="s">
        <v>79</v>
      </c>
      <c r="B43" s="5" t="s">
        <v>116</v>
      </c>
      <c r="C43" s="17">
        <v>1874044.7</v>
      </c>
      <c r="D43" s="17">
        <v>1849705</v>
      </c>
      <c r="E43" s="17">
        <v>1970328.6</v>
      </c>
    </row>
    <row r="44" spans="1:5" ht="31.2" x14ac:dyDescent="0.3">
      <c r="A44" s="12" t="s">
        <v>80</v>
      </c>
      <c r="B44" s="5" t="s">
        <v>23</v>
      </c>
      <c r="C44" s="17">
        <f>C45+C46+C47+C48</f>
        <v>51328.100000000006</v>
      </c>
      <c r="D44" s="17">
        <f t="shared" ref="D44:E44" si="6">D45+D46+D47+D48</f>
        <v>70234.400000000009</v>
      </c>
      <c r="E44" s="17">
        <f t="shared" si="6"/>
        <v>74728.400000000009</v>
      </c>
    </row>
    <row r="45" spans="1:5" ht="81.599999999999994" customHeight="1" x14ac:dyDescent="0.3">
      <c r="A45" s="12" t="s">
        <v>81</v>
      </c>
      <c r="B45" s="5" t="s">
        <v>24</v>
      </c>
      <c r="C45" s="17">
        <v>26858.400000000001</v>
      </c>
      <c r="D45" s="17">
        <v>36705.800000000003</v>
      </c>
      <c r="E45" s="17">
        <v>38993</v>
      </c>
    </row>
    <row r="46" spans="1:5" ht="93.6" x14ac:dyDescent="0.3">
      <c r="A46" s="12" t="s">
        <v>82</v>
      </c>
      <c r="B46" s="5" t="s">
        <v>25</v>
      </c>
      <c r="C46" s="17">
        <v>131.19999999999999</v>
      </c>
      <c r="D46" s="17">
        <v>179</v>
      </c>
      <c r="E46" s="17">
        <v>189.9</v>
      </c>
    </row>
    <row r="47" spans="1:5" ht="78" x14ac:dyDescent="0.3">
      <c r="A47" s="12" t="s">
        <v>83</v>
      </c>
      <c r="B47" s="5" t="s">
        <v>26</v>
      </c>
      <c r="C47" s="17">
        <v>25979.5</v>
      </c>
      <c r="D47" s="17">
        <v>35502.300000000003</v>
      </c>
      <c r="E47" s="17">
        <v>37742.400000000001</v>
      </c>
    </row>
    <row r="48" spans="1:5" ht="78" x14ac:dyDescent="0.3">
      <c r="A48" s="12" t="s">
        <v>84</v>
      </c>
      <c r="B48" s="5" t="s">
        <v>27</v>
      </c>
      <c r="C48" s="17">
        <v>-1641</v>
      </c>
      <c r="D48" s="17">
        <v>-2152.6999999999998</v>
      </c>
      <c r="E48" s="17">
        <v>-2196.9</v>
      </c>
    </row>
    <row r="49" spans="1:5" x14ac:dyDescent="0.3">
      <c r="A49" s="12" t="s">
        <v>85</v>
      </c>
      <c r="B49" s="5" t="s">
        <v>117</v>
      </c>
      <c r="C49" s="17">
        <f>C50+C51+C52</f>
        <v>225378.4</v>
      </c>
      <c r="D49" s="17">
        <f t="shared" ref="D49:E49" si="7">D50+D51+D52</f>
        <v>229880.6</v>
      </c>
      <c r="E49" s="17">
        <f t="shared" si="7"/>
        <v>234580.6</v>
      </c>
    </row>
    <row r="50" spans="1:5" ht="31.2" x14ac:dyDescent="0.3">
      <c r="A50" s="12" t="s">
        <v>86</v>
      </c>
      <c r="B50" s="5" t="s">
        <v>28</v>
      </c>
      <c r="C50" s="17">
        <v>215497.8</v>
      </c>
      <c r="D50" s="17">
        <v>219400</v>
      </c>
      <c r="E50" s="17">
        <v>223600</v>
      </c>
    </row>
    <row r="51" spans="1:5" x14ac:dyDescent="0.3">
      <c r="A51" s="12" t="s">
        <v>87</v>
      </c>
      <c r="B51" s="5" t="s">
        <v>29</v>
      </c>
      <c r="C51" s="17">
        <v>980.6</v>
      </c>
      <c r="D51" s="17">
        <v>980.6</v>
      </c>
      <c r="E51" s="17">
        <v>980.6</v>
      </c>
    </row>
    <row r="52" spans="1:5" ht="31.2" x14ac:dyDescent="0.3">
      <c r="A52" s="12" t="s">
        <v>88</v>
      </c>
      <c r="B52" s="5" t="s">
        <v>30</v>
      </c>
      <c r="C52" s="17">
        <v>8900</v>
      </c>
      <c r="D52" s="17">
        <v>9500</v>
      </c>
      <c r="E52" s="17">
        <v>10000</v>
      </c>
    </row>
    <row r="53" spans="1:5" x14ac:dyDescent="0.3">
      <c r="A53" s="12" t="s">
        <v>89</v>
      </c>
      <c r="B53" s="5" t="s">
        <v>118</v>
      </c>
      <c r="C53" s="17">
        <f>C54+C55+C56</f>
        <v>138665.9</v>
      </c>
      <c r="D53" s="17">
        <f t="shared" ref="D53:E53" si="8">D54+D55+D56</f>
        <v>143013.9</v>
      </c>
      <c r="E53" s="17">
        <f t="shared" si="8"/>
        <v>146977</v>
      </c>
    </row>
    <row r="54" spans="1:5" x14ac:dyDescent="0.3">
      <c r="A54" s="12" t="s">
        <v>90</v>
      </c>
      <c r="B54" s="5" t="s">
        <v>31</v>
      </c>
      <c r="C54" s="17">
        <v>55100</v>
      </c>
      <c r="D54" s="17">
        <v>56750</v>
      </c>
      <c r="E54" s="17">
        <v>59600</v>
      </c>
    </row>
    <row r="55" spans="1:5" x14ac:dyDescent="0.3">
      <c r="A55" s="12" t="s">
        <v>91</v>
      </c>
      <c r="B55" s="5" t="s">
        <v>32</v>
      </c>
      <c r="C55" s="17">
        <v>17161.900000000001</v>
      </c>
      <c r="D55" s="17">
        <v>18782.900000000001</v>
      </c>
      <c r="E55" s="17">
        <v>19000</v>
      </c>
    </row>
    <row r="56" spans="1:5" x14ac:dyDescent="0.3">
      <c r="A56" s="12" t="s">
        <v>92</v>
      </c>
      <c r="B56" s="5" t="s">
        <v>33</v>
      </c>
      <c r="C56" s="17">
        <v>66404</v>
      </c>
      <c r="D56" s="17">
        <v>67481</v>
      </c>
      <c r="E56" s="17">
        <v>68377</v>
      </c>
    </row>
    <row r="57" spans="1:5" ht="46.8" x14ac:dyDescent="0.3">
      <c r="A57" s="12" t="s">
        <v>93</v>
      </c>
      <c r="B57" s="5" t="s">
        <v>34</v>
      </c>
      <c r="C57" s="17">
        <v>26000.1</v>
      </c>
      <c r="D57" s="17">
        <v>26000</v>
      </c>
      <c r="E57" s="17">
        <v>26500</v>
      </c>
    </row>
    <row r="58" spans="1:5" s="7" customFormat="1" x14ac:dyDescent="0.3">
      <c r="A58" s="18"/>
      <c r="B58" s="21" t="s">
        <v>56</v>
      </c>
      <c r="C58" s="20">
        <f>C57+C53+C49+C44+C43</f>
        <v>2315417.2000000002</v>
      </c>
      <c r="D58" s="20">
        <f t="shared" ref="D58:E58" si="9">D57+D53+D49+D44+D43</f>
        <v>2318833.9</v>
      </c>
      <c r="E58" s="20">
        <f t="shared" si="9"/>
        <v>2453114.6</v>
      </c>
    </row>
    <row r="59" spans="1:5" s="7" customFormat="1" x14ac:dyDescent="0.3">
      <c r="A59" s="31" t="s">
        <v>35</v>
      </c>
      <c r="B59" s="32"/>
      <c r="C59" s="32"/>
      <c r="D59" s="32"/>
      <c r="E59" s="33"/>
    </row>
    <row r="60" spans="1:5" x14ac:dyDescent="0.3">
      <c r="A60" s="12" t="s">
        <v>59</v>
      </c>
      <c r="B60" s="35" t="s">
        <v>112</v>
      </c>
      <c r="C60" s="17">
        <v>4.9000000000000004</v>
      </c>
      <c r="D60" s="17">
        <v>4.9000000000000004</v>
      </c>
      <c r="E60" s="17">
        <v>4.9000000000000004</v>
      </c>
    </row>
    <row r="61" spans="1:5" s="7" customFormat="1" x14ac:dyDescent="0.3">
      <c r="A61" s="18"/>
      <c r="B61" s="21" t="s">
        <v>56</v>
      </c>
      <c r="C61" s="20">
        <f>C60</f>
        <v>4.9000000000000004</v>
      </c>
      <c r="D61" s="20">
        <f t="shared" ref="D61:E61" si="10">D60</f>
        <v>4.9000000000000004</v>
      </c>
      <c r="E61" s="20">
        <f t="shared" si="10"/>
        <v>4.9000000000000004</v>
      </c>
    </row>
    <row r="62" spans="1:5" s="7" customFormat="1" x14ac:dyDescent="0.3">
      <c r="A62" s="36" t="s">
        <v>36</v>
      </c>
      <c r="B62" s="37"/>
      <c r="C62" s="37"/>
      <c r="D62" s="37"/>
      <c r="E62" s="38"/>
    </row>
    <row r="63" spans="1:5" x14ac:dyDescent="0.3">
      <c r="A63" s="12" t="s">
        <v>59</v>
      </c>
      <c r="B63" s="35" t="s">
        <v>112</v>
      </c>
      <c r="C63" s="17">
        <f>C64+C65+C66</f>
        <v>64.7</v>
      </c>
      <c r="D63" s="17">
        <f t="shared" ref="D63:E63" si="11">D64+D65+D66</f>
        <v>64.7</v>
      </c>
      <c r="E63" s="17">
        <f t="shared" si="11"/>
        <v>64.7</v>
      </c>
    </row>
    <row r="64" spans="1:5" ht="93.6" x14ac:dyDescent="0.3">
      <c r="A64" s="12" t="s">
        <v>94</v>
      </c>
      <c r="B64" s="5" t="s">
        <v>37</v>
      </c>
      <c r="C64" s="17">
        <v>1.7</v>
      </c>
      <c r="D64" s="17">
        <v>1.7</v>
      </c>
      <c r="E64" s="17">
        <v>1.7</v>
      </c>
    </row>
    <row r="65" spans="1:5" ht="78" x14ac:dyDescent="0.3">
      <c r="A65" s="12" t="s">
        <v>95</v>
      </c>
      <c r="B65" s="5" t="s">
        <v>38</v>
      </c>
      <c r="C65" s="17">
        <v>61.7</v>
      </c>
      <c r="D65" s="17">
        <v>61.7</v>
      </c>
      <c r="E65" s="17">
        <v>61.7</v>
      </c>
    </row>
    <row r="66" spans="1:5" ht="62.4" x14ac:dyDescent="0.3">
      <c r="A66" s="12" t="s">
        <v>96</v>
      </c>
      <c r="B66" s="5" t="s">
        <v>39</v>
      </c>
      <c r="C66" s="17">
        <v>1.3</v>
      </c>
      <c r="D66" s="17">
        <v>1.3</v>
      </c>
      <c r="E66" s="17">
        <v>1.3</v>
      </c>
    </row>
    <row r="67" spans="1:5" s="7" customFormat="1" x14ac:dyDescent="0.3">
      <c r="A67" s="18"/>
      <c r="B67" s="21" t="s">
        <v>56</v>
      </c>
      <c r="C67" s="20">
        <f>C63</f>
        <v>64.7</v>
      </c>
      <c r="D67" s="20">
        <f t="shared" ref="D67:E67" si="12">D63</f>
        <v>64.7</v>
      </c>
      <c r="E67" s="20">
        <f t="shared" si="12"/>
        <v>64.7</v>
      </c>
    </row>
    <row r="68" spans="1:5" s="7" customFormat="1" x14ac:dyDescent="0.3">
      <c r="A68" s="31" t="s">
        <v>40</v>
      </c>
      <c r="B68" s="32"/>
      <c r="C68" s="32"/>
      <c r="D68" s="32"/>
      <c r="E68" s="33"/>
    </row>
    <row r="69" spans="1:5" x14ac:dyDescent="0.3">
      <c r="A69" s="12" t="s">
        <v>59</v>
      </c>
      <c r="B69" s="35" t="s">
        <v>112</v>
      </c>
      <c r="C69" s="17">
        <f>C70</f>
        <v>16.7</v>
      </c>
      <c r="D69" s="17">
        <f t="shared" ref="D69:E69" si="13">D70</f>
        <v>16.7</v>
      </c>
      <c r="E69" s="17">
        <f t="shared" si="13"/>
        <v>16.7</v>
      </c>
    </row>
    <row r="70" spans="1:5" ht="78" x14ac:dyDescent="0.3">
      <c r="A70" s="12" t="s">
        <v>97</v>
      </c>
      <c r="B70" s="5" t="s">
        <v>41</v>
      </c>
      <c r="C70" s="17">
        <v>16.7</v>
      </c>
      <c r="D70" s="17">
        <v>16.7</v>
      </c>
      <c r="E70" s="17">
        <v>16.7</v>
      </c>
    </row>
    <row r="71" spans="1:5" s="7" customFormat="1" x14ac:dyDescent="0.3">
      <c r="A71" s="18"/>
      <c r="B71" s="21" t="s">
        <v>56</v>
      </c>
      <c r="C71" s="20">
        <f>C69</f>
        <v>16.7</v>
      </c>
      <c r="D71" s="20">
        <f t="shared" ref="D71:E71" si="14">D69</f>
        <v>16.7</v>
      </c>
      <c r="E71" s="20">
        <f t="shared" si="14"/>
        <v>16.7</v>
      </c>
    </row>
    <row r="72" spans="1:5" s="7" customFormat="1" x14ac:dyDescent="0.3">
      <c r="A72" s="31" t="s">
        <v>42</v>
      </c>
      <c r="B72" s="32"/>
      <c r="C72" s="32"/>
      <c r="D72" s="32"/>
      <c r="E72" s="33"/>
    </row>
    <row r="73" spans="1:5" x14ac:dyDescent="0.3">
      <c r="A73" s="12" t="s">
        <v>59</v>
      </c>
      <c r="B73" s="35" t="s">
        <v>112</v>
      </c>
      <c r="C73" s="17">
        <f>C74+C75+C76</f>
        <v>5849.6</v>
      </c>
      <c r="D73" s="17">
        <f t="shared" ref="D73:E73" si="15">D74+D75+D76</f>
        <v>5849.6</v>
      </c>
      <c r="E73" s="17">
        <f t="shared" si="15"/>
        <v>5849.6</v>
      </c>
    </row>
    <row r="74" spans="1:5" ht="78" x14ac:dyDescent="0.3">
      <c r="A74" s="12" t="s">
        <v>98</v>
      </c>
      <c r="B74" s="5" t="s">
        <v>1</v>
      </c>
      <c r="C74" s="17">
        <v>5</v>
      </c>
      <c r="D74" s="17">
        <v>5</v>
      </c>
      <c r="E74" s="17">
        <v>5</v>
      </c>
    </row>
    <row r="75" spans="1:5" ht="156" x14ac:dyDescent="0.3">
      <c r="A75" s="12" t="s">
        <v>99</v>
      </c>
      <c r="B75" s="5" t="s">
        <v>0</v>
      </c>
      <c r="C75" s="17">
        <v>5</v>
      </c>
      <c r="D75" s="17">
        <v>5</v>
      </c>
      <c r="E75" s="17">
        <v>5</v>
      </c>
    </row>
    <row r="76" spans="1:5" ht="46.8" x14ac:dyDescent="0.3">
      <c r="A76" s="12" t="s">
        <v>100</v>
      </c>
      <c r="B76" s="5" t="s">
        <v>43</v>
      </c>
      <c r="C76" s="17">
        <v>5839.6</v>
      </c>
      <c r="D76" s="17">
        <v>5839.6</v>
      </c>
      <c r="E76" s="17">
        <v>5839.6</v>
      </c>
    </row>
    <row r="77" spans="1:5" s="7" customFormat="1" x14ac:dyDescent="0.3">
      <c r="A77" s="18"/>
      <c r="B77" s="21" t="s">
        <v>56</v>
      </c>
      <c r="C77" s="20">
        <f>C73</f>
        <v>5849.6</v>
      </c>
      <c r="D77" s="20">
        <f t="shared" ref="D77:E77" si="16">D73</f>
        <v>5849.6</v>
      </c>
      <c r="E77" s="20">
        <f t="shared" si="16"/>
        <v>5849.6</v>
      </c>
    </row>
    <row r="78" spans="1:5" s="7" customFormat="1" ht="34.5" customHeight="1" x14ac:dyDescent="0.3">
      <c r="A78" s="31" t="s">
        <v>133</v>
      </c>
      <c r="B78" s="32"/>
      <c r="C78" s="32"/>
      <c r="D78" s="32"/>
      <c r="E78" s="33"/>
    </row>
    <row r="79" spans="1:5" x14ac:dyDescent="0.3">
      <c r="A79" s="12" t="s">
        <v>59</v>
      </c>
      <c r="B79" s="35" t="s">
        <v>112</v>
      </c>
      <c r="C79" s="17">
        <f>C80</f>
        <v>1</v>
      </c>
      <c r="D79" s="17">
        <f t="shared" ref="D79:E79" si="17">D80</f>
        <v>1</v>
      </c>
      <c r="E79" s="17">
        <f t="shared" si="17"/>
        <v>1</v>
      </c>
    </row>
    <row r="80" spans="1:5" ht="109.2" x14ac:dyDescent="0.3">
      <c r="A80" s="12" t="s">
        <v>101</v>
      </c>
      <c r="B80" s="5" t="s">
        <v>44</v>
      </c>
      <c r="C80" s="17">
        <v>1</v>
      </c>
      <c r="D80" s="17">
        <v>1</v>
      </c>
      <c r="E80" s="17">
        <v>1</v>
      </c>
    </row>
    <row r="81" spans="1:5" s="7" customFormat="1" x14ac:dyDescent="0.3">
      <c r="A81" s="18"/>
      <c r="B81" s="21" t="s">
        <v>56</v>
      </c>
      <c r="C81" s="20">
        <f>C79</f>
        <v>1</v>
      </c>
      <c r="D81" s="20">
        <f t="shared" ref="D81:E81" si="18">D79</f>
        <v>1</v>
      </c>
      <c r="E81" s="20">
        <f t="shared" si="18"/>
        <v>1</v>
      </c>
    </row>
    <row r="82" spans="1:5" s="7" customFormat="1" x14ac:dyDescent="0.3">
      <c r="A82" s="36" t="s">
        <v>45</v>
      </c>
      <c r="B82" s="37"/>
      <c r="C82" s="37"/>
      <c r="D82" s="37"/>
      <c r="E82" s="38"/>
    </row>
    <row r="83" spans="1:5" x14ac:dyDescent="0.3">
      <c r="A83" s="12" t="s">
        <v>59</v>
      </c>
      <c r="B83" s="35" t="s">
        <v>112</v>
      </c>
      <c r="C83" s="17">
        <f>C84+C85+C86+C87+C88+C89+C90+C91+C92+C93+C94</f>
        <v>2809.3</v>
      </c>
      <c r="D83" s="17">
        <f t="shared" ref="D83:E83" si="19">D84+D85+D86+D87+D88+D89+D90+D91+D92+D93+D94</f>
        <v>2809.3</v>
      </c>
      <c r="E83" s="17">
        <f t="shared" si="19"/>
        <v>2809.3</v>
      </c>
    </row>
    <row r="84" spans="1:5" ht="93.6" x14ac:dyDescent="0.3">
      <c r="A84" s="12" t="s">
        <v>102</v>
      </c>
      <c r="B84" s="5" t="s">
        <v>46</v>
      </c>
      <c r="C84" s="17">
        <v>18.8</v>
      </c>
      <c r="D84" s="17">
        <v>18.8</v>
      </c>
      <c r="E84" s="17">
        <v>18.8</v>
      </c>
    </row>
    <row r="85" spans="1:5" ht="109.2" x14ac:dyDescent="0.3">
      <c r="A85" s="12" t="s">
        <v>103</v>
      </c>
      <c r="B85" s="5" t="s">
        <v>47</v>
      </c>
      <c r="C85" s="17">
        <v>236.4</v>
      </c>
      <c r="D85" s="17">
        <v>236.4</v>
      </c>
      <c r="E85" s="17">
        <v>236.4</v>
      </c>
    </row>
    <row r="86" spans="1:5" ht="93.6" x14ac:dyDescent="0.3">
      <c r="A86" s="12" t="s">
        <v>104</v>
      </c>
      <c r="B86" s="5" t="s">
        <v>48</v>
      </c>
      <c r="C86" s="17">
        <v>50.7</v>
      </c>
      <c r="D86" s="17">
        <v>50.7</v>
      </c>
      <c r="E86" s="17">
        <v>50.7</v>
      </c>
    </row>
    <row r="87" spans="1:5" ht="93.6" x14ac:dyDescent="0.3">
      <c r="A87" s="12" t="s">
        <v>105</v>
      </c>
      <c r="B87" s="5" t="s">
        <v>49</v>
      </c>
      <c r="C87" s="17">
        <v>33.299999999999997</v>
      </c>
      <c r="D87" s="17">
        <v>33.299999999999997</v>
      </c>
      <c r="E87" s="17">
        <v>33.299999999999997</v>
      </c>
    </row>
    <row r="88" spans="1:5" ht="93.6" x14ac:dyDescent="0.3">
      <c r="A88" s="12" t="s">
        <v>106</v>
      </c>
      <c r="B88" s="5" t="s">
        <v>50</v>
      </c>
      <c r="C88" s="17">
        <v>17.399999999999999</v>
      </c>
      <c r="D88" s="17">
        <v>17.399999999999999</v>
      </c>
      <c r="E88" s="17">
        <v>17.399999999999999</v>
      </c>
    </row>
    <row r="89" spans="1:5" ht="109.2" x14ac:dyDescent="0.3">
      <c r="A89" s="12" t="s">
        <v>107</v>
      </c>
      <c r="B89" s="5" t="s">
        <v>51</v>
      </c>
      <c r="C89" s="17">
        <v>152.4</v>
      </c>
      <c r="D89" s="17">
        <v>152.4</v>
      </c>
      <c r="E89" s="17">
        <v>152.4</v>
      </c>
    </row>
    <row r="90" spans="1:5" ht="156" x14ac:dyDescent="0.3">
      <c r="A90" s="12" t="s">
        <v>108</v>
      </c>
      <c r="B90" s="5" t="s">
        <v>52</v>
      </c>
      <c r="C90" s="17">
        <v>26.5</v>
      </c>
      <c r="D90" s="17">
        <v>26.5</v>
      </c>
      <c r="E90" s="17">
        <v>26.5</v>
      </c>
    </row>
    <row r="91" spans="1:5" ht="93.6" x14ac:dyDescent="0.3">
      <c r="A91" s="12" t="s">
        <v>109</v>
      </c>
      <c r="B91" s="5" t="s">
        <v>53</v>
      </c>
      <c r="C91" s="17">
        <v>6.4</v>
      </c>
      <c r="D91" s="17">
        <v>6.4</v>
      </c>
      <c r="E91" s="17">
        <v>6.4</v>
      </c>
    </row>
    <row r="92" spans="1:5" ht="78" x14ac:dyDescent="0.3">
      <c r="A92" s="12" t="s">
        <v>97</v>
      </c>
      <c r="B92" s="5" t="s">
        <v>41</v>
      </c>
      <c r="C92" s="17">
        <v>284.60000000000002</v>
      </c>
      <c r="D92" s="17">
        <v>284.60000000000002</v>
      </c>
      <c r="E92" s="17">
        <v>284.60000000000002</v>
      </c>
    </row>
    <row r="93" spans="1:5" ht="93.6" x14ac:dyDescent="0.3">
      <c r="A93" s="12" t="s">
        <v>94</v>
      </c>
      <c r="B93" s="5" t="s">
        <v>37</v>
      </c>
      <c r="C93" s="17">
        <v>1676.3</v>
      </c>
      <c r="D93" s="17">
        <v>1676.3</v>
      </c>
      <c r="E93" s="17">
        <v>1676.3</v>
      </c>
    </row>
    <row r="94" spans="1:5" ht="156" x14ac:dyDescent="0.3">
      <c r="A94" s="12" t="s">
        <v>110</v>
      </c>
      <c r="B94" s="5" t="s">
        <v>54</v>
      </c>
      <c r="C94" s="17">
        <v>306.5</v>
      </c>
      <c r="D94" s="17">
        <v>306.5</v>
      </c>
      <c r="E94" s="17">
        <v>306.5</v>
      </c>
    </row>
    <row r="95" spans="1:5" s="7" customFormat="1" x14ac:dyDescent="0.3">
      <c r="A95" s="18"/>
      <c r="B95" s="21" t="s">
        <v>56</v>
      </c>
      <c r="C95" s="20">
        <f>C83</f>
        <v>2809.3</v>
      </c>
      <c r="D95" s="20">
        <f t="shared" ref="D95:E95" si="20">D83</f>
        <v>2809.3</v>
      </c>
      <c r="E95" s="20">
        <f t="shared" si="20"/>
        <v>2809.3</v>
      </c>
    </row>
    <row r="96" spans="1:5" x14ac:dyDescent="0.3">
      <c r="A96" s="36" t="s">
        <v>55</v>
      </c>
      <c r="B96" s="38"/>
      <c r="C96" s="39">
        <f>C95+C81+C77+C71+C67+C61+C58+C41+C22+C12</f>
        <v>5854198.3000000007</v>
      </c>
      <c r="D96" s="39">
        <f>D95+D81+D77+D71+D67+D61+D58+D41+D22+D12</f>
        <v>5245373.3</v>
      </c>
      <c r="E96" s="39">
        <f>E95+E81+E77+E71+E67+E61+E58+E41+E22+E12</f>
        <v>5700526.9000000004</v>
      </c>
    </row>
  </sheetData>
  <mergeCells count="16">
    <mergeCell ref="A3:E3"/>
    <mergeCell ref="C1:E1"/>
    <mergeCell ref="A82:E82"/>
    <mergeCell ref="A96:B96"/>
    <mergeCell ref="B6:B7"/>
    <mergeCell ref="A6:A7"/>
    <mergeCell ref="C6:E6"/>
    <mergeCell ref="A59:E59"/>
    <mergeCell ref="A62:E62"/>
    <mergeCell ref="A68:E68"/>
    <mergeCell ref="A72:E72"/>
    <mergeCell ref="A78:E78"/>
    <mergeCell ref="A9:E9"/>
    <mergeCell ref="A13:E13"/>
    <mergeCell ref="A23:E23"/>
    <mergeCell ref="A42:E42"/>
  </mergeCells>
  <pageMargins left="0.55118110236220474" right="0.35433070866141736" top="0.59055118110236227" bottom="0.59055118110236227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2025-12-08T05:46:15Z</cp:lastPrinted>
  <dcterms:created xsi:type="dcterms:W3CDTF">2024-11-14T05:41:10Z</dcterms:created>
  <dcterms:modified xsi:type="dcterms:W3CDTF">2025-12-08T12:31:31Z</dcterms:modified>
</cp:coreProperties>
</file>